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409" documentId="8_{3D1D103B-0899-4369-9088-F6770574C683}" xr6:coauthVersionLast="45" xr6:coauthVersionMax="45" xr10:uidLastSave="{77E156DF-8A00-4F4B-915C-300F19909A9B}"/>
  <bookViews>
    <workbookView xWindow="28770" yWindow="300" windowWidth="21390" windowHeight="14355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N28" i="3" l="1"/>
  <c r="N26" i="3"/>
  <c r="N25" i="3"/>
  <c r="N24" i="3"/>
  <c r="N23" i="3"/>
  <c r="N22" i="3"/>
  <c r="N21" i="3"/>
  <c r="N20" i="3"/>
  <c r="N19" i="3"/>
  <c r="N18" i="3"/>
  <c r="N17" i="3"/>
  <c r="N16" i="3"/>
  <c r="N15" i="3"/>
  <c r="N14" i="3"/>
  <c r="N13" i="3"/>
  <c r="N12" i="3"/>
  <c r="N11" i="3"/>
  <c r="N10" i="3"/>
  <c r="N9" i="3"/>
  <c r="N8" i="3"/>
  <c r="N7" i="3"/>
  <c r="N6" i="3"/>
  <c r="N5" i="3"/>
  <c r="N4" i="3"/>
  <c r="K43" i="2"/>
  <c r="K42" i="2"/>
  <c r="K31" i="2"/>
  <c r="K30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1" i="2"/>
  <c r="K40" i="2"/>
  <c r="K39" i="2"/>
  <c r="K38" i="2"/>
  <c r="K37" i="2"/>
  <c r="K36" i="2"/>
  <c r="K35" i="2"/>
  <c r="K34" i="2"/>
  <c r="K33" i="2"/>
  <c r="K32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68" i="5"/>
  <c r="K67" i="5"/>
  <c r="K66" i="5"/>
  <c r="K65" i="5"/>
  <c r="K64" i="5"/>
  <c r="K63" i="5"/>
  <c r="K62" i="5"/>
  <c r="K61" i="5"/>
  <c r="K60" i="5"/>
  <c r="K59" i="5"/>
  <c r="K58" i="5"/>
  <c r="K57" i="5"/>
  <c r="K56" i="5"/>
  <c r="K55" i="5"/>
  <c r="K54" i="5"/>
  <c r="K53" i="5"/>
  <c r="K52" i="5"/>
  <c r="K51" i="5"/>
  <c r="K50" i="5"/>
  <c r="K49" i="5"/>
  <c r="K48" i="5"/>
  <c r="K47" i="5"/>
  <c r="K46" i="5"/>
  <c r="K45" i="5"/>
  <c r="K44" i="5"/>
  <c r="K43" i="5"/>
  <c r="K42" i="5"/>
  <c r="K41" i="5"/>
  <c r="K40" i="5"/>
  <c r="K39" i="5"/>
  <c r="K38" i="5"/>
  <c r="K37" i="5"/>
  <c r="K36" i="5"/>
  <c r="K35" i="5"/>
  <c r="K34" i="5"/>
  <c r="K33" i="5"/>
  <c r="K32" i="5"/>
  <c r="K31" i="5"/>
  <c r="K30" i="5"/>
  <c r="K29" i="5"/>
  <c r="K28" i="5"/>
  <c r="K27" i="5"/>
  <c r="K26" i="5"/>
  <c r="K25" i="5"/>
  <c r="K24" i="5"/>
  <c r="K23" i="5"/>
  <c r="K22" i="5"/>
  <c r="K21" i="5"/>
  <c r="K20" i="5"/>
  <c r="K19" i="5"/>
  <c r="K18" i="5"/>
  <c r="K17" i="5"/>
  <c r="K16" i="5"/>
  <c r="K15" i="5"/>
  <c r="K14" i="5"/>
  <c r="K13" i="5"/>
  <c r="K12" i="5"/>
  <c r="K11" i="5"/>
  <c r="K10" i="5"/>
  <c r="K9" i="5"/>
  <c r="K8" i="5"/>
  <c r="K7" i="5"/>
  <c r="K6" i="5"/>
  <c r="K5" i="5"/>
  <c r="K4" i="5"/>
  <c r="H4" i="5" l="1"/>
  <c r="H68" i="5" l="1"/>
  <c r="H67" i="5"/>
  <c r="H66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1" i="5"/>
  <c r="H50" i="5"/>
  <c r="H49" i="5"/>
  <c r="H48" i="5"/>
  <c r="H47" i="5"/>
  <c r="H46" i="5"/>
  <c r="H45" i="5"/>
  <c r="H44" i="5"/>
  <c r="H43" i="5"/>
  <c r="H42" i="5"/>
  <c r="H41" i="5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H24" i="5"/>
  <c r="H23" i="5"/>
  <c r="H22" i="5"/>
  <c r="H21" i="5"/>
  <c r="H20" i="5"/>
  <c r="H19" i="5"/>
  <c r="H18" i="5"/>
  <c r="H17" i="5"/>
  <c r="H16" i="5"/>
  <c r="H15" i="5"/>
  <c r="H14" i="5"/>
  <c r="H13" i="5"/>
  <c r="H12" i="5"/>
  <c r="H11" i="5"/>
  <c r="H10" i="5"/>
  <c r="H9" i="5"/>
  <c r="H8" i="5"/>
  <c r="H7" i="5"/>
  <c r="H6" i="5"/>
  <c r="H5" i="5"/>
  <c r="H27" i="3" l="1"/>
  <c r="O28" i="3"/>
  <c r="O26" i="3"/>
  <c r="O25" i="3"/>
  <c r="O22" i="3"/>
  <c r="O24" i="3"/>
  <c r="O15" i="3"/>
  <c r="O14" i="3"/>
  <c r="O13" i="3"/>
  <c r="O12" i="3"/>
  <c r="O11" i="3"/>
  <c r="O10" i="3"/>
  <c r="O9" i="3"/>
  <c r="O7" i="3"/>
  <c r="O6" i="3"/>
  <c r="O5" i="3"/>
  <c r="O4" i="3"/>
  <c r="O21" i="3"/>
  <c r="O20" i="3"/>
  <c r="O23" i="3"/>
  <c r="O19" i="3"/>
  <c r="O18" i="3"/>
  <c r="O17" i="3"/>
  <c r="O16" i="3"/>
  <c r="O8" i="3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37" i="4"/>
  <c r="H55" i="4"/>
  <c r="H49" i="4"/>
  <c r="H20" i="4"/>
  <c r="H23" i="4"/>
  <c r="H16" i="4"/>
  <c r="H46" i="4"/>
  <c r="H56" i="4"/>
  <c r="H30" i="4"/>
  <c r="H8" i="4"/>
  <c r="H4" i="4"/>
  <c r="H18" i="4"/>
  <c r="H45" i="4"/>
  <c r="H44" i="4"/>
  <c r="H43" i="4"/>
  <c r="H42" i="4"/>
  <c r="H17" i="4"/>
  <c r="H52" i="4"/>
  <c r="H22" i="4"/>
  <c r="H50" i="4"/>
  <c r="H57" i="4"/>
  <c r="H54" i="4"/>
  <c r="H40" i="4"/>
  <c r="H15" i="4"/>
  <c r="H12" i="4"/>
  <c r="H38" i="4"/>
  <c r="H27" i="4"/>
  <c r="H6" i="4"/>
  <c r="H21" i="4"/>
  <c r="H25" i="4"/>
  <c r="H33" i="4"/>
  <c r="H29" i="4"/>
  <c r="H13" i="4"/>
  <c r="H5" i="4"/>
  <c r="H53" i="4"/>
  <c r="H41" i="4"/>
  <c r="H39" i="4"/>
  <c r="H31" i="4"/>
  <c r="H36" i="4"/>
  <c r="H19" i="4"/>
  <c r="H26" i="4"/>
  <c r="H10" i="4"/>
  <c r="H58" i="4"/>
  <c r="H7" i="4"/>
  <c r="H24" i="4"/>
  <c r="H47" i="4"/>
  <c r="H48" i="4"/>
  <c r="H14" i="4"/>
  <c r="H35" i="4"/>
  <c r="H32" i="4"/>
  <c r="H51" i="4"/>
  <c r="H34" i="4"/>
  <c r="H28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<sst xmlns="http://schemas.openxmlformats.org/spreadsheetml/2006/main" count="1163" uniqueCount="274">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</sst>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opLeftCell="A64" workbookViewId="0">
      <selection activeCell="A69" sqref="A1:R7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6" t="s">
        <v>267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8"/>
    </row>
    <row r="2" spans="1:18" ht="18" customHeight="1" x14ac:dyDescent="0.25">
      <c r="A2" s="109"/>
      <c r="B2" s="110" t="s">
        <v>217</v>
      </c>
      <c r="C2" s="110" t="s">
        <v>216</v>
      </c>
      <c r="D2" s="110" t="s">
        <v>171</v>
      </c>
      <c r="E2" s="110" t="s">
        <v>174</v>
      </c>
      <c r="F2" s="110" t="s">
        <v>172</v>
      </c>
      <c r="G2" s="110"/>
      <c r="H2" s="110"/>
      <c r="I2" s="111" t="s">
        <v>245</v>
      </c>
      <c r="J2" s="111"/>
      <c r="K2" s="111"/>
      <c r="L2" s="112" t="s">
        <v>242</v>
      </c>
      <c r="M2" s="112"/>
      <c r="N2" s="112"/>
      <c r="O2" s="112"/>
      <c r="P2" s="112"/>
      <c r="Q2" s="112" t="s">
        <v>178</v>
      </c>
      <c r="R2" s="101" t="s">
        <v>176</v>
      </c>
    </row>
    <row r="3" spans="1:18" ht="18" customHeight="1" x14ac:dyDescent="0.25">
      <c r="A3" s="109"/>
      <c r="B3" s="110"/>
      <c r="C3" s="110"/>
      <c r="D3" s="110"/>
      <c r="E3" s="110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2"/>
      <c r="R3" s="101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72">
        <v>23.76</v>
      </c>
      <c r="K6" s="27">
        <f t="shared" si="1"/>
        <v>3451.9831468836264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72">
        <v>24.885000000000002</v>
      </c>
      <c r="K7" s="27">
        <f t="shared" si="1"/>
        <v>3353.7735849056608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72">
        <v>25.12</v>
      </c>
      <c r="K8" s="27">
        <f t="shared" si="1"/>
        <v>3294.8583420776495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72">
        <v>14.742000000000001</v>
      </c>
      <c r="K9" s="27">
        <f t="shared" si="1"/>
        <v>3133.928571428572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72">
        <v>28.574999999999999</v>
      </c>
      <c r="K10" s="27">
        <f t="shared" si="1"/>
        <v>3101.2589537660078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72">
        <v>23.76</v>
      </c>
      <c r="K11" s="27">
        <f t="shared" si="1"/>
        <v>2924.3076923076928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72">
        <v>21.24</v>
      </c>
      <c r="K12" s="27">
        <f t="shared" si="1"/>
        <v>2515.9914712153513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72">
        <v>18.96</v>
      </c>
      <c r="K13" s="27">
        <f t="shared" si="1"/>
        <v>2486.8835257082901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72">
        <v>22.86</v>
      </c>
      <c r="K14" s="27">
        <f t="shared" si="1"/>
        <v>2481.0071630128068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72">
        <v>11.34</v>
      </c>
      <c r="K15" s="27">
        <f t="shared" si="1"/>
        <v>2410.7142857142858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72">
        <v>15.84</v>
      </c>
      <c r="K16" s="27">
        <f t="shared" si="1"/>
        <v>2301.3220979224175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72">
        <v>16.59</v>
      </c>
      <c r="K17" s="27">
        <f t="shared" si="1"/>
        <v>2235.8490566037735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72">
        <v>23.327999999999999</v>
      </c>
      <c r="K18" s="27">
        <f t="shared" si="1"/>
        <v>2179.5758198635899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72">
        <v>10.3</v>
      </c>
      <c r="K19" s="27">
        <f t="shared" si="1"/>
        <v>2145.8333333333335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72">
        <v>19.05</v>
      </c>
      <c r="K20" s="27">
        <f t="shared" si="1"/>
        <v>2067.505969177339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72">
        <v>12.54</v>
      </c>
      <c r="K21" s="27">
        <f t="shared" si="1"/>
        <v>2003.1948881789135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72">
        <v>15.84</v>
      </c>
      <c r="K22" s="27">
        <f t="shared" si="1"/>
        <v>1949.5384615384614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72">
        <v>9.52</v>
      </c>
      <c r="K23" s="27">
        <f t="shared" si="1"/>
        <v>1854.3046357615895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72">
        <v>8.7900000000000009</v>
      </c>
      <c r="K24" s="27">
        <f t="shared" si="1"/>
        <v>1837.3745819397993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72">
        <v>8.7899999999999991</v>
      </c>
      <c r="K25" s="27">
        <f t="shared" si="1"/>
        <v>1837.3745819397991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72">
        <v>8.64</v>
      </c>
      <c r="K26" s="27">
        <f t="shared" si="1"/>
        <v>1831.2844425604071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72">
        <v>9.84</v>
      </c>
      <c r="K27" s="27">
        <f t="shared" si="1"/>
        <v>1814.828476576909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72">
        <v>10.36</v>
      </c>
      <c r="K28" s="27">
        <f t="shared" si="1"/>
        <v>1806.136680613668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72">
        <v>10.36</v>
      </c>
      <c r="K29" s="27">
        <f t="shared" si="1"/>
        <v>1783.7465564738291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72">
        <v>10.36</v>
      </c>
      <c r="K30" s="27">
        <f t="shared" si="1"/>
        <v>1760.7070020394287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72">
        <v>10.36</v>
      </c>
      <c r="K31" s="27">
        <f t="shared" si="1"/>
        <v>1760.7070020394287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72">
        <v>8.25</v>
      </c>
      <c r="K32" s="27">
        <f t="shared" si="1"/>
        <v>1754.572522330923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72">
        <v>10.4</v>
      </c>
      <c r="K33" s="27">
        <f t="shared" si="1"/>
        <v>1714.474118034949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72">
        <v>7.86</v>
      </c>
      <c r="K34" s="27">
        <f t="shared" si="1"/>
        <v>1640.918580375783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72">
        <v>7.86</v>
      </c>
      <c r="K35" s="27">
        <f t="shared" si="1"/>
        <v>1640.918580375783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72">
        <v>7.86</v>
      </c>
      <c r="K36" s="27">
        <f t="shared" ref="K36:K67" si="2">J36/G36*1000000</f>
        <v>1640.918580375783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72">
        <v>7.52</v>
      </c>
      <c r="K37" s="27">
        <f t="shared" si="2"/>
        <v>1637.6306620209059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72">
        <v>9.52</v>
      </c>
      <c r="K38" s="27">
        <f t="shared" si="2"/>
        <v>1635.7388316151203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72">
        <v>7.44</v>
      </c>
      <c r="K39" s="27">
        <f t="shared" si="2"/>
        <v>1609.6927736910429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72">
        <v>8.9499999999999993</v>
      </c>
      <c r="K40" s="27">
        <f t="shared" si="2"/>
        <v>1606.8222621184918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72">
        <v>8.9499999999999993</v>
      </c>
      <c r="K41" s="27">
        <f t="shared" si="2"/>
        <v>1606.8222621184918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72">
        <v>8.2799999999999994</v>
      </c>
      <c r="K42" s="27">
        <f t="shared" si="2"/>
        <v>1555.8060879368657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72">
        <v>8.18</v>
      </c>
      <c r="K43" s="27">
        <f t="shared" si="2"/>
        <v>1549.242424242424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72">
        <v>6.76</v>
      </c>
      <c r="K44" s="27">
        <f t="shared" si="2"/>
        <v>1497.5631369073992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72">
        <v>6.78</v>
      </c>
      <c r="K45" s="27">
        <f t="shared" si="2"/>
        <v>1462.4676445211389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72">
        <v>12.56</v>
      </c>
      <c r="K46" s="27">
        <f t="shared" si="2"/>
        <v>1458.7688734030198</v>
      </c>
      <c r="L46" s="25"/>
      <c r="M46" s="25"/>
      <c r="N46" s="17"/>
      <c r="O46" s="17"/>
      <c r="P46" s="17"/>
      <c r="Q46" s="25"/>
      <c r="R46" s="38" t="s">
        <v>269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72">
        <v>9.49</v>
      </c>
      <c r="K47" s="27">
        <f t="shared" si="2"/>
        <v>1410.7328675486845</v>
      </c>
      <c r="L47" s="25"/>
      <c r="M47" s="25"/>
      <c r="N47" s="17"/>
      <c r="O47" s="17"/>
      <c r="P47" s="17"/>
      <c r="Q47" s="25"/>
      <c r="R47" s="38" t="s">
        <v>271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72">
        <v>6.82</v>
      </c>
      <c r="K48" s="27">
        <f t="shared" si="2"/>
        <v>1395.824805566926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72">
        <v>6.78</v>
      </c>
      <c r="K49" s="27">
        <f t="shared" si="2"/>
        <v>1385.9362224039248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72">
        <v>7.44</v>
      </c>
      <c r="K50" s="27">
        <f t="shared" si="2"/>
        <v>1380.5900909259603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72">
        <v>9.2100000000000009</v>
      </c>
      <c r="K51" s="27">
        <f t="shared" si="2"/>
        <v>1374.2166517457476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72">
        <v>9.9</v>
      </c>
      <c r="K52" s="27">
        <f t="shared" si="2"/>
        <v>1364.5761543762924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72">
        <v>10.86</v>
      </c>
      <c r="K53" s="27">
        <f t="shared" si="2"/>
        <v>1278.8506829957607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72">
        <v>10.62</v>
      </c>
      <c r="K54" s="27">
        <f t="shared" si="2"/>
        <v>1257.9957356076757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72">
        <v>9.66</v>
      </c>
      <c r="K55" s="27">
        <f t="shared" si="2"/>
        <v>1243.8835951583828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72">
        <v>9.48</v>
      </c>
      <c r="K56" s="27">
        <f t="shared" si="2"/>
        <v>1243.4417628541451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72">
        <v>12.96</v>
      </c>
      <c r="K57" s="27">
        <f t="shared" si="2"/>
        <v>1210.8754554797722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3">G58/F58</f>
        <v>2.5998578535891967</v>
      </c>
      <c r="I58" s="24"/>
      <c r="J58" s="72">
        <v>8.83</v>
      </c>
      <c r="K58" s="27">
        <f t="shared" si="2"/>
        <v>1206.9436850738109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3"/>
        <v>2.2997711670480547</v>
      </c>
      <c r="I59" s="24"/>
      <c r="J59" s="72">
        <v>10.44</v>
      </c>
      <c r="K59" s="27">
        <f t="shared" si="2"/>
        <v>1154.2288557213931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3"/>
        <v>2.799821002386635</v>
      </c>
      <c r="I60" s="24"/>
      <c r="J60" s="72">
        <v>10.82</v>
      </c>
      <c r="K60" s="27">
        <f t="shared" si="2"/>
        <v>1152.903569525839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3"/>
        <v>1.1998423334647221</v>
      </c>
      <c r="I61" s="24"/>
      <c r="J61" s="72">
        <v>3.48</v>
      </c>
      <c r="K61" s="27">
        <f t="shared" si="2"/>
        <v>1143.2325886990802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3"/>
        <v>2.9</v>
      </c>
      <c r="I62" s="24"/>
      <c r="J62" s="72">
        <v>8.0499999999999989</v>
      </c>
      <c r="K62" s="27">
        <f t="shared" si="2"/>
        <v>1133.0049261083741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3"/>
        <v>1.2998040496407577</v>
      </c>
      <c r="I63" s="24"/>
      <c r="J63" s="72">
        <v>6.76</v>
      </c>
      <c r="K63" s="27">
        <f t="shared" si="2"/>
        <v>1132.3283082077053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3"/>
        <v>2.7999263080324246</v>
      </c>
      <c r="I64" s="24"/>
      <c r="J64" s="72">
        <v>8.25</v>
      </c>
      <c r="K64" s="27">
        <f t="shared" si="2"/>
        <v>1085.6691669956574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3"/>
        <v>2</v>
      </c>
      <c r="I65" s="24"/>
      <c r="J65" s="72">
        <v>7.92</v>
      </c>
      <c r="K65" s="27">
        <f t="shared" si="2"/>
        <v>827.75919732441469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3"/>
        <v>2.8</v>
      </c>
      <c r="I66" s="24" t="s">
        <v>213</v>
      </c>
      <c r="J66" s="72">
        <v>15</v>
      </c>
      <c r="K66" s="27">
        <f t="shared" si="2"/>
        <v>824.17582417582412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3"/>
        <v>2.8</v>
      </c>
      <c r="I67" s="24"/>
      <c r="J67" s="72">
        <v>9.64</v>
      </c>
      <c r="K67" s="27">
        <f t="shared" si="2"/>
        <v>529.67032967032969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3"/>
        <v>4.0998166099030655</v>
      </c>
      <c r="I68" s="35"/>
      <c r="J68" s="72">
        <v>4.13</v>
      </c>
      <c r="K68" s="27">
        <f t="shared" ref="K68:K101" si="4">J68/G68*1000000</f>
        <v>263.91462713272415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9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91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91"/>
      <c r="K71" s="21"/>
      <c r="L71" s="21"/>
      <c r="M71" s="21"/>
      <c r="N71" s="21"/>
      <c r="O71" s="21"/>
      <c r="P71" s="21"/>
      <c r="Q71" s="21"/>
      <c r="R71" s="82" t="s">
        <v>266</v>
      </c>
      <c r="S71" s="89"/>
      <c r="T71" s="89"/>
      <c r="U71" s="89"/>
      <c r="V71" s="89"/>
      <c r="W71" s="89"/>
      <c r="X71" s="89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91"/>
      <c r="K72" s="21"/>
      <c r="L72" s="21"/>
      <c r="M72" s="21"/>
      <c r="N72" s="21"/>
      <c r="O72" s="21"/>
      <c r="P72" s="21"/>
      <c r="Q72" s="21"/>
      <c r="R72" s="124" t="s">
        <v>273</v>
      </c>
      <c r="S72" s="89"/>
      <c r="T72" s="89"/>
      <c r="U72" s="89"/>
      <c r="V72" s="89"/>
      <c r="W72" s="89"/>
      <c r="X72" s="89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92"/>
      <c r="K73" s="53"/>
      <c r="L73" s="53"/>
      <c r="M73" s="53"/>
      <c r="N73" s="53"/>
      <c r="O73" s="53"/>
      <c r="P73" s="53"/>
      <c r="Q73" s="53"/>
      <c r="R73" s="82" t="s">
        <v>266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91"/>
      <c r="K74" s="21"/>
      <c r="L74" s="21"/>
      <c r="M74" s="21"/>
      <c r="N74" s="21"/>
      <c r="O74" s="21"/>
      <c r="P74" s="21"/>
      <c r="Q74" s="21"/>
      <c r="R74" s="68" t="s">
        <v>270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92"/>
      <c r="K75" s="53"/>
      <c r="L75" s="53"/>
      <c r="M75" s="53"/>
      <c r="N75" s="53"/>
      <c r="O75" s="53"/>
      <c r="P75" s="53"/>
      <c r="Q75" s="53"/>
      <c r="R75" s="82" t="s">
        <v>266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93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2" t="s">
        <v>255</v>
      </c>
      <c r="B77" s="103"/>
      <c r="C77" s="104" t="s">
        <v>256</v>
      </c>
      <c r="D77" s="104"/>
      <c r="E77" s="104"/>
      <c r="F77" s="104"/>
      <c r="G77" s="104"/>
      <c r="H77" s="104"/>
      <c r="I77" s="104"/>
      <c r="J77" s="104"/>
      <c r="K77" s="104"/>
      <c r="L77" s="104"/>
      <c r="M77" s="104"/>
      <c r="N77" s="104"/>
      <c r="O77" s="104"/>
      <c r="P77" s="104"/>
      <c r="Q77" s="104"/>
      <c r="R77" s="105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9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94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94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9"/>
  <sheetViews>
    <sheetView topLeftCell="A73" workbookViewId="0">
      <selection activeCell="F77" sqref="A1:R86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6" t="s">
        <v>268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8"/>
    </row>
    <row r="2" spans="1:18" ht="18" customHeight="1" x14ac:dyDescent="0.25">
      <c r="A2" s="109"/>
      <c r="B2" s="110" t="s">
        <v>217</v>
      </c>
      <c r="C2" s="110" t="s">
        <v>216</v>
      </c>
      <c r="D2" s="110" t="s">
        <v>171</v>
      </c>
      <c r="E2" s="110" t="s">
        <v>174</v>
      </c>
      <c r="F2" s="110" t="s">
        <v>172</v>
      </c>
      <c r="G2" s="110"/>
      <c r="H2" s="110"/>
      <c r="I2" s="111" t="s">
        <v>245</v>
      </c>
      <c r="J2" s="111"/>
      <c r="K2" s="111"/>
      <c r="L2" s="112" t="s">
        <v>242</v>
      </c>
      <c r="M2" s="112"/>
      <c r="N2" s="112"/>
      <c r="O2" s="112"/>
      <c r="P2" s="112"/>
      <c r="Q2" s="112" t="s">
        <v>178</v>
      </c>
      <c r="R2" s="101" t="s">
        <v>176</v>
      </c>
    </row>
    <row r="3" spans="1:18" ht="18" customHeight="1" x14ac:dyDescent="0.25">
      <c r="A3" s="109"/>
      <c r="B3" s="110"/>
      <c r="C3" s="110"/>
      <c r="D3" s="110"/>
      <c r="E3" s="110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2"/>
      <c r="R3" s="101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 t="shared" si="1"/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 t="shared" si="1"/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 t="shared" si="1"/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 t="shared" si="1"/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 t="shared" si="1"/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 t="shared" si="1"/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 t="shared" si="1"/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72">
        <v>9.68</v>
      </c>
      <c r="K13" s="27">
        <f t="shared" si="1"/>
        <v>1943.7751004016063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 t="shared" si="1"/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 t="shared" si="1"/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 t="shared" si="1"/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 t="shared" si="1"/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 t="shared" si="1"/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 t="shared" si="1"/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 t="shared" si="1"/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72">
        <v>8.24</v>
      </c>
      <c r="K21" s="27">
        <f t="shared" si="1"/>
        <v>1350.3769255981647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72">
        <v>6.0890000000000004</v>
      </c>
      <c r="K22" s="27">
        <f t="shared" si="1"/>
        <v>1246.2136717151045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72">
        <v>17.8</v>
      </c>
      <c r="K23" s="27">
        <f t="shared" si="1"/>
        <v>2711.7611212675201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72">
        <v>16.559999999999999</v>
      </c>
      <c r="K24" s="27">
        <f t="shared" si="1"/>
        <v>2041.4201183431951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72">
        <v>19.34</v>
      </c>
      <c r="K25" s="27">
        <f t="shared" si="1"/>
        <v>2008.098847471706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72">
        <v>12.01</v>
      </c>
      <c r="K26" s="27">
        <f t="shared" si="1"/>
        <v>1998.6686636711599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72">
        <v>10.82</v>
      </c>
      <c r="K27" s="27">
        <f t="shared" si="1"/>
        <v>1853.3744433025008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72">
        <v>8.64</v>
      </c>
      <c r="K28" s="27">
        <f t="shared" si="1"/>
        <v>1656.1242093156989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72">
        <v>8.48</v>
      </c>
      <c r="K29" s="27">
        <f t="shared" si="1"/>
        <v>1464.0883977900553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72">
        <v>11.04</v>
      </c>
      <c r="K30" s="27">
        <f t="shared" si="1"/>
        <v>1360.94674556213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72">
        <v>8.6</v>
      </c>
      <c r="K31" s="27">
        <f t="shared" si="1"/>
        <v>892.94984944450209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72">
        <v>8.64</v>
      </c>
      <c r="K32" s="27">
        <f t="shared" si="1"/>
        <v>1682.8983248928712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72">
        <v>7.71</v>
      </c>
      <c r="K33" s="27">
        <f t="shared" si="1"/>
        <v>1539.5367412140577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72">
        <v>7.92</v>
      </c>
      <c r="K34" s="27">
        <f t="shared" si="1"/>
        <v>883.04158769093544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72">
        <v>4.4000000000000004</v>
      </c>
      <c r="K35" s="27">
        <f t="shared" si="1"/>
        <v>490.57865982829753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72">
        <v>14.84</v>
      </c>
      <c r="K36" s="27">
        <f t="shared" ref="K36:K67" si="3">J36/G36*1000000</f>
        <v>2689.3802102210948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72">
        <v>9.84</v>
      </c>
      <c r="K37" s="27">
        <f t="shared" si="3"/>
        <v>1939.2983839180133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72">
        <v>6.64</v>
      </c>
      <c r="K38" s="27">
        <f t="shared" si="3"/>
        <v>925.17765082903713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72">
        <v>14.7552</v>
      </c>
      <c r="K39" s="27">
        <f t="shared" si="3"/>
        <v>1942.4960505529227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72">
        <v>14.7552</v>
      </c>
      <c r="K40" s="27">
        <f t="shared" si="3"/>
        <v>1942.4960505529227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72">
        <v>8.48</v>
      </c>
      <c r="K41" s="27">
        <f t="shared" si="3"/>
        <v>1116.3770405476569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72">
        <v>11.2</v>
      </c>
      <c r="K42" s="27">
        <f t="shared" si="3"/>
        <v>1524.639259460931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72">
        <v>7.36</v>
      </c>
      <c r="K43" s="27">
        <f t="shared" si="3"/>
        <v>1462.348499900656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72">
        <v>6.66</v>
      </c>
      <c r="K44" s="27">
        <f t="shared" si="3"/>
        <v>1405.9531348955036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72">
        <v>7.4</v>
      </c>
      <c r="K45" s="27">
        <f t="shared" si="3"/>
        <v>1591.3978494623657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72">
        <v>10.95</v>
      </c>
      <c r="K46" s="27">
        <f t="shared" si="3"/>
        <v>1523.5842493390844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72">
        <v>9.5299999999999994</v>
      </c>
      <c r="K47" s="27">
        <f t="shared" si="3"/>
        <v>1030.4930795847749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72">
        <v>7.68</v>
      </c>
      <c r="K48" s="27">
        <f t="shared" si="3"/>
        <v>1418.0206794682422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72">
        <v>8.16</v>
      </c>
      <c r="K49" s="27">
        <f t="shared" si="3"/>
        <v>880.63889488452412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72">
        <v>8.64</v>
      </c>
      <c r="K50" s="27">
        <f t="shared" si="3"/>
        <v>1803.757828810021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72">
        <v>8.7799999999999994</v>
      </c>
      <c r="K51" s="27">
        <f t="shared" si="3"/>
        <v>1669.2015209125475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72">
        <v>8.9499999999999993</v>
      </c>
      <c r="K52" s="27">
        <f t="shared" si="3"/>
        <v>1621.9644798840159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72">
        <v>8.2200000000000006</v>
      </c>
      <c r="K53" s="27">
        <f t="shared" si="3"/>
        <v>1592.4060441689269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72">
        <v>7.11</v>
      </c>
      <c r="K54" s="27">
        <f t="shared" si="3"/>
        <v>1533.6496980155307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72">
        <v>11.74</v>
      </c>
      <c r="K55" s="27">
        <f t="shared" si="3"/>
        <v>1880.807433514899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72">
        <v>16.559999999999999</v>
      </c>
      <c r="K56" s="27">
        <f t="shared" si="3"/>
        <v>2041.4201183431951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72">
        <v>11.04</v>
      </c>
      <c r="K57" s="27">
        <f t="shared" si="3"/>
        <v>1360.94674556213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72">
        <v>7.71</v>
      </c>
      <c r="K58" s="27">
        <f t="shared" si="3"/>
        <v>1507.0367474589523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72">
        <v>6.7</v>
      </c>
      <c r="K59" s="27">
        <f t="shared" si="3"/>
        <v>1409.93265993266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72">
        <v>9.48</v>
      </c>
      <c r="K60" s="27">
        <f t="shared" si="3"/>
        <v>1338.2269904009036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72">
        <v>23.52</v>
      </c>
      <c r="K61" s="27">
        <f t="shared" si="3"/>
        <v>2934.4978165938865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72">
        <v>14.7</v>
      </c>
      <c r="K62" s="27">
        <f t="shared" si="3"/>
        <v>1834.061135371179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72">
        <v>9.66</v>
      </c>
      <c r="K63" s="27">
        <f t="shared" si="3"/>
        <v>1351.2379353755771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72">
        <v>9.6</v>
      </c>
      <c r="K64" s="27">
        <f t="shared" si="3"/>
        <v>1342.2818791946308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72">
        <v>6.68</v>
      </c>
      <c r="K65" s="27">
        <f t="shared" si="3"/>
        <v>1159.319680666435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72">
        <v>6.64</v>
      </c>
      <c r="K66" s="27">
        <f t="shared" si="3"/>
        <v>925.17765082903713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72">
        <v>9.48</v>
      </c>
      <c r="K67" s="27">
        <f t="shared" si="3"/>
        <v>1338.2269904009036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4">G68/F68</f>
        <v>2</v>
      </c>
      <c r="I68" s="15"/>
      <c r="J68" s="72">
        <v>9.0299999999999994</v>
      </c>
      <c r="K68" s="27">
        <f t="shared" ref="K68:K77" si="5">J68/G68*1000000</f>
        <v>1620.6030150753768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4"/>
        <v>2</v>
      </c>
      <c r="I69" s="15"/>
      <c r="J69" s="72">
        <v>7.32</v>
      </c>
      <c r="K69" s="27">
        <f t="shared" si="5"/>
        <v>1385.8386974630821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4"/>
        <v>2</v>
      </c>
      <c r="I70" s="15"/>
      <c r="J70" s="72">
        <v>4.3899999999999997</v>
      </c>
      <c r="K70" s="27">
        <f t="shared" si="5"/>
        <v>910.03316749585395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4"/>
        <v>2</v>
      </c>
      <c r="I71" s="15"/>
      <c r="J71" s="72">
        <v>7.71</v>
      </c>
      <c r="K71" s="27">
        <f t="shared" si="5"/>
        <v>1539.5367412140577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4"/>
        <v>3.1998274870615298</v>
      </c>
      <c r="I72" s="15" t="s">
        <v>213</v>
      </c>
      <c r="J72" s="72">
        <v>11.99</v>
      </c>
      <c r="K72" s="27">
        <f t="shared" si="5"/>
        <v>1077.3654416389613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4"/>
        <v>3.1998274870615298</v>
      </c>
      <c r="I73" s="15"/>
      <c r="J73" s="72">
        <v>6.66</v>
      </c>
      <c r="K73" s="27">
        <f t="shared" si="5"/>
        <v>598.43651720729622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4"/>
        <v>2</v>
      </c>
      <c r="I74" s="15"/>
      <c r="J74" s="72">
        <v>8.64</v>
      </c>
      <c r="K74" s="27">
        <f t="shared" si="5"/>
        <v>1682.8983248928712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4"/>
        <v>2</v>
      </c>
      <c r="I75" s="15"/>
      <c r="J75" s="72">
        <v>6.64</v>
      </c>
      <c r="K75" s="27">
        <f t="shared" si="5"/>
        <v>1500.225937641211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4"/>
        <v>2</v>
      </c>
      <c r="I76" s="15"/>
      <c r="J76" s="72">
        <v>7.71</v>
      </c>
      <c r="K76" s="27">
        <f t="shared" si="5"/>
        <v>1540.1518178186177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4"/>
        <v>2</v>
      </c>
      <c r="I77" s="15"/>
      <c r="J77" s="72">
        <v>6.8</v>
      </c>
      <c r="K77" s="27">
        <f t="shared" si="5"/>
        <v>1445.5782312925169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253</v>
      </c>
      <c r="B78" s="50"/>
      <c r="C78" s="50"/>
      <c r="D78" s="50"/>
      <c r="E78" s="50"/>
      <c r="F78" s="50"/>
      <c r="G78" s="50"/>
      <c r="H78" s="50"/>
      <c r="I78" s="50"/>
      <c r="J78" s="9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70"/>
      <c r="B79" s="21"/>
      <c r="C79" s="21"/>
      <c r="D79" s="21"/>
      <c r="E79" s="21"/>
      <c r="F79" s="21"/>
      <c r="G79" s="21"/>
      <c r="H79" s="21"/>
      <c r="I79" s="21"/>
      <c r="J79" s="91"/>
      <c r="K79" s="21"/>
      <c r="L79" s="21"/>
      <c r="M79" s="21"/>
      <c r="N79" s="21"/>
      <c r="O79" s="21"/>
      <c r="P79" s="21"/>
      <c r="Q79" s="21"/>
      <c r="R79" s="60" t="s">
        <v>254</v>
      </c>
      <c r="S79" s="16"/>
      <c r="T79" s="16"/>
      <c r="U79" s="16"/>
      <c r="V79" s="16"/>
      <c r="W79" s="16"/>
      <c r="X79" s="16"/>
    </row>
    <row r="80" spans="1:24" ht="15" customHeight="1" x14ac:dyDescent="0.25">
      <c r="A80" s="70"/>
      <c r="B80" s="21"/>
      <c r="C80" s="21"/>
      <c r="D80" s="21"/>
      <c r="E80" s="21"/>
      <c r="F80" s="21"/>
      <c r="G80" s="21"/>
      <c r="H80" s="21"/>
      <c r="I80" s="21"/>
      <c r="J80" s="91"/>
      <c r="K80" s="21"/>
      <c r="L80" s="21"/>
      <c r="M80" s="21"/>
      <c r="N80" s="21"/>
      <c r="O80" s="21"/>
      <c r="P80" s="21"/>
      <c r="Q80" s="21"/>
      <c r="R80" s="82" t="s">
        <v>266</v>
      </c>
      <c r="S80" s="89"/>
      <c r="T80" s="89"/>
      <c r="U80" s="89"/>
      <c r="V80" s="89"/>
      <c r="W80" s="89"/>
      <c r="X80" s="89"/>
    </row>
    <row r="81" spans="1:24" ht="15" customHeight="1" x14ac:dyDescent="0.25">
      <c r="A81" s="70"/>
      <c r="B81" s="21"/>
      <c r="C81" s="21"/>
      <c r="D81" s="21"/>
      <c r="E81" s="21"/>
      <c r="F81" s="21"/>
      <c r="G81" s="21"/>
      <c r="H81" s="21"/>
      <c r="I81" s="21"/>
      <c r="J81" s="91"/>
      <c r="K81" s="21"/>
      <c r="L81" s="21"/>
      <c r="M81" s="21"/>
      <c r="N81" s="21"/>
      <c r="O81" s="21"/>
      <c r="P81" s="21"/>
      <c r="Q81" s="21"/>
      <c r="R81" s="124" t="s">
        <v>273</v>
      </c>
      <c r="S81" s="89"/>
      <c r="T81" s="89"/>
      <c r="U81" s="89"/>
      <c r="V81" s="89"/>
      <c r="W81" s="89"/>
      <c r="X81" s="89"/>
    </row>
    <row r="82" spans="1:24" x14ac:dyDescent="0.25">
      <c r="A82" s="81"/>
      <c r="B82" s="53"/>
      <c r="C82" s="53"/>
      <c r="D82" s="53"/>
      <c r="E82" s="53"/>
      <c r="F82" s="53"/>
      <c r="G82" s="53"/>
      <c r="H82" s="53"/>
      <c r="I82" s="53"/>
      <c r="J82" s="92"/>
      <c r="K82" s="53"/>
      <c r="L82" s="53"/>
      <c r="M82" s="53"/>
      <c r="N82" s="53"/>
      <c r="O82" s="53"/>
      <c r="P82" s="53"/>
      <c r="Q82" s="53"/>
      <c r="R82" s="82" t="s">
        <v>266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6"/>
      <c r="B83" s="21"/>
      <c r="C83" s="21"/>
      <c r="D83" s="21"/>
      <c r="E83" s="21"/>
      <c r="F83" s="21"/>
      <c r="G83" s="21"/>
      <c r="H83" s="21"/>
      <c r="I83" s="21"/>
      <c r="J83" s="91"/>
      <c r="K83" s="21"/>
      <c r="L83" s="21"/>
      <c r="M83" s="21"/>
      <c r="N83" s="21"/>
      <c r="O83" s="21"/>
      <c r="P83" s="21"/>
      <c r="Q83" s="21"/>
      <c r="R83" s="68" t="s">
        <v>270</v>
      </c>
      <c r="S83" s="16"/>
      <c r="T83" s="16"/>
      <c r="U83" s="16"/>
      <c r="V83" s="16"/>
      <c r="W83" s="16"/>
      <c r="X83" s="16"/>
    </row>
    <row r="84" spans="1:24" x14ac:dyDescent="0.25">
      <c r="A84" s="81"/>
      <c r="B84" s="53"/>
      <c r="C84" s="53"/>
      <c r="D84" s="53"/>
      <c r="E84" s="53"/>
      <c r="F84" s="53"/>
      <c r="G84" s="53"/>
      <c r="H84" s="53"/>
      <c r="I84" s="53"/>
      <c r="J84" s="92"/>
      <c r="K84" s="53"/>
      <c r="L84" s="53"/>
      <c r="M84" s="53"/>
      <c r="N84" s="53"/>
      <c r="O84" s="53"/>
      <c r="P84" s="53"/>
      <c r="Q84" s="53"/>
      <c r="R84" s="82" t="s">
        <v>266</v>
      </c>
      <c r="S84" s="16"/>
      <c r="T84" s="16"/>
      <c r="U84" s="16"/>
      <c r="V84" s="16"/>
      <c r="W84" s="16"/>
      <c r="X84" s="16"/>
    </row>
    <row r="85" spans="1:24" ht="15" customHeight="1" x14ac:dyDescent="0.25">
      <c r="A85" s="22"/>
      <c r="B85" s="21"/>
      <c r="C85" s="21"/>
      <c r="D85" s="21"/>
      <c r="E85" s="21"/>
      <c r="F85" s="21"/>
      <c r="G85" s="21"/>
      <c r="H85" s="21"/>
      <c r="I85" s="21"/>
      <c r="J85" s="93"/>
      <c r="K85" s="21"/>
      <c r="L85" s="21"/>
      <c r="M85" s="21"/>
      <c r="N85" s="21"/>
      <c r="O85" s="21"/>
      <c r="P85" s="21"/>
      <c r="Q85" s="21"/>
      <c r="R85" s="23" t="s">
        <v>257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102" t="s">
        <v>255</v>
      </c>
      <c r="B86" s="103"/>
      <c r="C86" s="104" t="s">
        <v>256</v>
      </c>
      <c r="D86" s="104"/>
      <c r="E86" s="104"/>
      <c r="F86" s="104"/>
      <c r="G86" s="104"/>
      <c r="H86" s="104"/>
      <c r="I86" s="104"/>
      <c r="J86" s="104"/>
      <c r="K86" s="104"/>
      <c r="L86" s="104"/>
      <c r="M86" s="104"/>
      <c r="N86" s="104"/>
      <c r="O86" s="104"/>
      <c r="P86" s="104"/>
      <c r="Q86" s="104"/>
      <c r="R86" s="105"/>
      <c r="S86" s="18"/>
      <c r="T86" s="18"/>
      <c r="U86" s="18"/>
      <c r="V86" s="18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9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  <row r="88" spans="1:24" ht="15" customHeight="1" x14ac:dyDescent="0.25">
      <c r="A88" s="16"/>
      <c r="B88" s="16"/>
      <c r="C88" s="16"/>
      <c r="D88" s="16"/>
      <c r="E88" s="16"/>
      <c r="F88" s="16"/>
      <c r="G88" s="16"/>
      <c r="H88" s="17"/>
      <c r="I88" s="17"/>
      <c r="J88" s="94"/>
      <c r="K88" s="17"/>
      <c r="L88" s="16"/>
      <c r="M88" s="16"/>
      <c r="N88" s="17"/>
      <c r="O88" s="17"/>
      <c r="P88" s="17"/>
      <c r="Q88" s="16"/>
      <c r="R88" s="19"/>
      <c r="S88" s="16"/>
      <c r="T88" s="16"/>
      <c r="U88" s="16"/>
      <c r="V88" s="16"/>
      <c r="W88" s="16"/>
      <c r="X88" s="16"/>
    </row>
    <row r="89" spans="1:24" ht="15" customHeight="1" x14ac:dyDescent="0.25">
      <c r="A89" s="16"/>
      <c r="B89" s="16"/>
      <c r="C89" s="16"/>
      <c r="D89" s="16"/>
      <c r="E89" s="16"/>
      <c r="F89" s="16"/>
      <c r="G89" s="16"/>
      <c r="H89" s="17"/>
      <c r="I89" s="17"/>
      <c r="J89" s="94"/>
      <c r="K89" s="17"/>
      <c r="L89" s="16"/>
      <c r="M89" s="16"/>
      <c r="N89" s="17"/>
      <c r="O89" s="17"/>
      <c r="P89" s="17"/>
      <c r="Q89" s="16"/>
      <c r="R89" s="19"/>
      <c r="S89" s="16"/>
      <c r="T89" s="16"/>
      <c r="U89" s="16"/>
      <c r="V89" s="16"/>
      <c r="W89" s="16"/>
      <c r="X89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6:B86"/>
    <mergeCell ref="C86:R86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0"/>
  <sheetViews>
    <sheetView topLeftCell="A52" workbookViewId="0">
      <selection activeCell="H57" sqref="A1:N66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15" t="s">
        <v>260</v>
      </c>
      <c r="B1" s="115"/>
      <c r="C1" s="115"/>
      <c r="D1" s="115"/>
      <c r="E1" s="115"/>
      <c r="F1" s="115"/>
      <c r="G1" s="115"/>
      <c r="H1" s="115"/>
      <c r="I1" s="115"/>
      <c r="J1" s="115"/>
      <c r="K1" s="115"/>
      <c r="L1" s="115"/>
      <c r="M1" s="115"/>
      <c r="N1" s="115"/>
      <c r="O1" s="42"/>
      <c r="P1" s="42"/>
      <c r="Q1" s="42"/>
      <c r="R1" s="42"/>
      <c r="S1" s="2"/>
    </row>
    <row r="2" spans="1:19" ht="18" customHeight="1" x14ac:dyDescent="0.25">
      <c r="A2" s="117"/>
      <c r="B2" s="116" t="s">
        <v>217</v>
      </c>
      <c r="C2" s="116" t="s">
        <v>216</v>
      </c>
      <c r="D2" s="116" t="s">
        <v>171</v>
      </c>
      <c r="E2" s="116" t="s">
        <v>174</v>
      </c>
      <c r="F2" s="119" t="s">
        <v>172</v>
      </c>
      <c r="G2" s="119"/>
      <c r="H2" s="119"/>
      <c r="I2" s="114" t="s">
        <v>181</v>
      </c>
      <c r="J2" s="114"/>
      <c r="K2" s="114"/>
      <c r="L2" s="114"/>
      <c r="M2" s="114"/>
      <c r="N2" s="113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18"/>
      <c r="B3" s="110"/>
      <c r="C3" s="110"/>
      <c r="D3" s="110"/>
      <c r="E3" s="110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1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8" t="s">
        <v>169</v>
      </c>
      <c r="C21" s="4" t="s">
        <v>77</v>
      </c>
      <c r="D21" s="7" t="s">
        <v>181</v>
      </c>
      <c r="E21" s="2">
        <v>4</v>
      </c>
      <c r="F21" s="2">
        <v>3756</v>
      </c>
      <c r="G21" s="2">
        <v>13221</v>
      </c>
      <c r="H21" s="15">
        <f t="shared" si="0"/>
        <v>3.519968051118211</v>
      </c>
      <c r="I21" s="16" t="s">
        <v>190</v>
      </c>
      <c r="J21" s="16"/>
      <c r="K21" s="16" t="s">
        <v>5</v>
      </c>
      <c r="L21" s="15">
        <v>0.25</v>
      </c>
      <c r="M21" s="16" t="s">
        <v>187</v>
      </c>
      <c r="N21" s="38"/>
    </row>
    <row r="22" spans="1:14" s="1" customFormat="1" ht="36" customHeight="1" x14ac:dyDescent="0.25">
      <c r="A22" s="26"/>
      <c r="B22" s="7" t="s">
        <v>167</v>
      </c>
      <c r="C22" s="4" t="s">
        <v>107</v>
      </c>
      <c r="D22" s="7" t="s">
        <v>181</v>
      </c>
      <c r="E22" s="2">
        <v>4</v>
      </c>
      <c r="F22" s="2">
        <v>4367</v>
      </c>
      <c r="G22" s="2">
        <v>13232</v>
      </c>
      <c r="H22" s="15">
        <f t="shared" si="0"/>
        <v>3.0299977100984656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6" t="s">
        <v>168</v>
      </c>
      <c r="C23" s="4" t="s">
        <v>141</v>
      </c>
      <c r="D23" s="7" t="s">
        <v>181</v>
      </c>
      <c r="E23" s="2">
        <v>5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10" t="s">
        <v>166</v>
      </c>
      <c r="C24" s="4" t="s">
        <v>11</v>
      </c>
      <c r="D24" s="7" t="s">
        <v>181</v>
      </c>
      <c r="E24" s="2">
        <v>4</v>
      </c>
      <c r="F24" s="2">
        <v>9154</v>
      </c>
      <c r="G24" s="2">
        <v>13273</v>
      </c>
      <c r="H24" s="15">
        <f t="shared" si="0"/>
        <v>1.4499672274415556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9" t="s">
        <v>170</v>
      </c>
      <c r="C25" s="4" t="s">
        <v>72</v>
      </c>
      <c r="D25" s="7" t="s">
        <v>181</v>
      </c>
      <c r="E25" s="2">
        <v>5</v>
      </c>
      <c r="F25" s="2">
        <v>4800</v>
      </c>
      <c r="G25" s="2">
        <v>15840</v>
      </c>
      <c r="H25" s="15">
        <f t="shared" si="0"/>
        <v>3.3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8" t="s">
        <v>169</v>
      </c>
      <c r="C27" s="4" t="s">
        <v>75</v>
      </c>
      <c r="D27" s="7" t="s">
        <v>181</v>
      </c>
      <c r="E27" s="2">
        <v>3</v>
      </c>
      <c r="F27" s="2">
        <v>8534</v>
      </c>
      <c r="G27" s="2">
        <v>11947</v>
      </c>
      <c r="H27" s="15">
        <f t="shared" si="0"/>
        <v>1.399929692992735</v>
      </c>
      <c r="I27" s="16" t="s">
        <v>190</v>
      </c>
      <c r="J27" s="16"/>
      <c r="K27" s="16" t="s">
        <v>5</v>
      </c>
      <c r="L27" s="15">
        <v>0.2</v>
      </c>
      <c r="M27" s="16" t="s">
        <v>187</v>
      </c>
      <c r="N27" s="38"/>
    </row>
    <row r="28" spans="1:14" s="1" customFormat="1" ht="36" customHeight="1" x14ac:dyDescent="0.25">
      <c r="A28" s="26"/>
      <c r="B28" s="10" t="s">
        <v>166</v>
      </c>
      <c r="C28" s="4" t="s">
        <v>12</v>
      </c>
      <c r="D28" s="7" t="s">
        <v>181</v>
      </c>
      <c r="E28" s="2">
        <v>3</v>
      </c>
      <c r="F28" s="2">
        <v>7633</v>
      </c>
      <c r="G28" s="2">
        <v>10686</v>
      </c>
      <c r="H28" s="15">
        <f t="shared" si="0"/>
        <v>1.3999737979824447</v>
      </c>
      <c r="I28" s="16" t="s">
        <v>190</v>
      </c>
      <c r="J28" s="28"/>
      <c r="K28" s="16" t="s">
        <v>5</v>
      </c>
      <c r="L28" s="15">
        <v>0.15</v>
      </c>
      <c r="M28" s="16" t="s">
        <v>187</v>
      </c>
      <c r="N28" s="38"/>
    </row>
    <row r="29" spans="1:14" s="1" customFormat="1" ht="36" customHeight="1" x14ac:dyDescent="0.25">
      <c r="A29" s="26"/>
      <c r="B29" s="9" t="s">
        <v>170</v>
      </c>
      <c r="C29" s="3" t="s">
        <v>48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86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7" t="s">
        <v>167</v>
      </c>
      <c r="C30" s="4" t="s">
        <v>116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10" t="s">
        <v>166</v>
      </c>
      <c r="C31" s="4" t="s">
        <v>9</v>
      </c>
      <c r="D31" s="7" t="s">
        <v>181</v>
      </c>
      <c r="E31" s="2">
        <v>5</v>
      </c>
      <c r="F31" s="2">
        <v>5916</v>
      </c>
      <c r="G31" s="2">
        <v>11536</v>
      </c>
      <c r="H31" s="15">
        <f t="shared" si="0"/>
        <v>1.9499661933739012</v>
      </c>
      <c r="I31" s="16" t="s">
        <v>190</v>
      </c>
      <c r="J31" s="16"/>
      <c r="K31" s="16" t="s">
        <v>5</v>
      </c>
      <c r="L31" s="15">
        <v>0.1</v>
      </c>
      <c r="M31" s="16" t="s">
        <v>196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35</v>
      </c>
      <c r="D32" s="7" t="s">
        <v>181</v>
      </c>
      <c r="E32" s="2">
        <v>4</v>
      </c>
      <c r="F32" s="2">
        <v>10894</v>
      </c>
      <c r="G32" s="2">
        <v>12528</v>
      </c>
      <c r="H32" s="15">
        <f t="shared" si="0"/>
        <v>1.1499908206352121</v>
      </c>
      <c r="I32" s="16" t="s">
        <v>190</v>
      </c>
      <c r="J32" s="16"/>
      <c r="K32" s="16" t="s">
        <v>5</v>
      </c>
      <c r="L32" s="15">
        <v>0.1</v>
      </c>
      <c r="M32" s="16" t="s">
        <v>187</v>
      </c>
      <c r="N32" s="38"/>
    </row>
    <row r="33" spans="1:14" s="1" customFormat="1" ht="36" customHeight="1" x14ac:dyDescent="0.25">
      <c r="A33" s="26"/>
      <c r="B33" s="9" t="s">
        <v>170</v>
      </c>
      <c r="C33" s="4" t="s">
        <v>54</v>
      </c>
      <c r="D33" s="7" t="s">
        <v>181</v>
      </c>
      <c r="E33" s="2">
        <v>3</v>
      </c>
      <c r="F33" s="2">
        <v>2920</v>
      </c>
      <c r="G33" s="2">
        <v>7008</v>
      </c>
      <c r="H33" s="15">
        <f t="shared" si="0"/>
        <v>2.4</v>
      </c>
      <c r="I33" s="16" t="s">
        <v>190</v>
      </c>
      <c r="J33" s="16"/>
      <c r="K33" s="16" t="s">
        <v>183</v>
      </c>
      <c r="L33" s="15">
        <v>0.3</v>
      </c>
      <c r="M33" s="16"/>
      <c r="N33" s="38"/>
    </row>
    <row r="34" spans="1:14" s="1" customFormat="1" ht="36" customHeight="1" x14ac:dyDescent="0.25">
      <c r="A34" s="26"/>
      <c r="B34" s="10" t="s">
        <v>166</v>
      </c>
      <c r="C34" s="3" t="s">
        <v>20</v>
      </c>
      <c r="D34" s="7" t="s">
        <v>181</v>
      </c>
      <c r="E34" s="2">
        <v>3</v>
      </c>
      <c r="F34" s="2">
        <v>5840</v>
      </c>
      <c r="G34" s="2">
        <v>6424</v>
      </c>
      <c r="H34" s="15">
        <f t="shared" si="0"/>
        <v>1.1000000000000001</v>
      </c>
      <c r="I34" s="16" t="s">
        <v>190</v>
      </c>
      <c r="J34" s="16"/>
      <c r="K34" s="16" t="s">
        <v>183</v>
      </c>
      <c r="L34" s="15">
        <v>0.2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4" t="s">
        <v>35</v>
      </c>
      <c r="D35" s="7" t="s">
        <v>181</v>
      </c>
      <c r="E35" s="2">
        <v>4</v>
      </c>
      <c r="F35" s="2">
        <v>10894</v>
      </c>
      <c r="G35" s="2">
        <v>12528</v>
      </c>
      <c r="H35" s="15">
        <f t="shared" si="0"/>
        <v>1.1499908206352121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29</v>
      </c>
      <c r="D36" s="7" t="s">
        <v>181</v>
      </c>
      <c r="E36" s="2">
        <v>6</v>
      </c>
      <c r="F36" s="2">
        <v>3817</v>
      </c>
      <c r="G36" s="2">
        <v>15268</v>
      </c>
      <c r="H36" s="15">
        <f t="shared" ref="H36:H59" si="1">G36/F36</f>
        <v>4</v>
      </c>
      <c r="I36" s="16" t="s">
        <v>190</v>
      </c>
      <c r="J36" s="16"/>
      <c r="K36" s="16" t="s">
        <v>194</v>
      </c>
      <c r="L36" s="15">
        <v>0.15</v>
      </c>
      <c r="M36" s="16"/>
      <c r="N36" s="44" t="s">
        <v>259</v>
      </c>
    </row>
    <row r="37" spans="1:14" s="1" customFormat="1" ht="36" customHeight="1" x14ac:dyDescent="0.25">
      <c r="A37" s="26"/>
      <c r="B37" s="6" t="s">
        <v>168</v>
      </c>
      <c r="C37" s="4" t="s">
        <v>142</v>
      </c>
      <c r="D37" s="7" t="s">
        <v>181</v>
      </c>
      <c r="E37" s="2">
        <v>6</v>
      </c>
      <c r="F37" s="2">
        <v>3636</v>
      </c>
      <c r="G37" s="2">
        <v>3636</v>
      </c>
      <c r="H37" s="15">
        <f t="shared" si="1"/>
        <v>1</v>
      </c>
      <c r="I37" s="16" t="s">
        <v>190</v>
      </c>
      <c r="J37" s="16"/>
      <c r="K37" s="16" t="s">
        <v>24</v>
      </c>
      <c r="L37" s="45">
        <v>2</v>
      </c>
      <c r="M37" s="16"/>
      <c r="N37" s="84"/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8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258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265</v>
      </c>
    </row>
    <row r="48" spans="1:14" s="1" customFormat="1" ht="36" customHeight="1" x14ac:dyDescent="0.25">
      <c r="A48" s="26"/>
      <c r="B48" s="10" t="s">
        <v>166</v>
      </c>
      <c r="C48" s="4" t="s">
        <v>221</v>
      </c>
      <c r="D48" s="7" t="s">
        <v>181</v>
      </c>
      <c r="E48" s="2">
        <v>6</v>
      </c>
      <c r="F48" s="2">
        <v>8534</v>
      </c>
      <c r="G48" s="2">
        <v>14934</v>
      </c>
      <c r="H48" s="15">
        <f t="shared" si="1"/>
        <v>1.7499414108272791</v>
      </c>
      <c r="I48" s="16" t="s">
        <v>191</v>
      </c>
      <c r="J48" s="16"/>
      <c r="K48" s="16" t="s">
        <v>17</v>
      </c>
      <c r="L48" s="15">
        <v>0.05</v>
      </c>
      <c r="M48" s="16" t="s">
        <v>187</v>
      </c>
      <c r="N48" s="38"/>
    </row>
    <row r="49" spans="1:21" s="1" customFormat="1" ht="36" customHeight="1" x14ac:dyDescent="0.25">
      <c r="A49" s="26"/>
      <c r="B49" s="6" t="s">
        <v>168</v>
      </c>
      <c r="C49" s="4" t="s">
        <v>163</v>
      </c>
      <c r="D49" s="7" t="s">
        <v>181</v>
      </c>
      <c r="E49" s="2">
        <v>6</v>
      </c>
      <c r="F49" s="2">
        <v>2919</v>
      </c>
      <c r="G49" s="2">
        <v>5838</v>
      </c>
      <c r="H49" s="15">
        <f t="shared" si="1"/>
        <v>2</v>
      </c>
      <c r="I49" s="16" t="s">
        <v>191</v>
      </c>
      <c r="J49" s="16"/>
      <c r="K49" s="16" t="s">
        <v>194</v>
      </c>
      <c r="L49" s="15">
        <v>0.05</v>
      </c>
      <c r="M49" s="16"/>
      <c r="N49" s="38" t="s">
        <v>212</v>
      </c>
    </row>
    <row r="50" spans="1:21" s="1" customFormat="1" ht="36" customHeight="1" x14ac:dyDescent="0.25">
      <c r="A50" s="26"/>
      <c r="B50" s="7" t="s">
        <v>167</v>
      </c>
      <c r="C50" s="4" t="s">
        <v>109</v>
      </c>
      <c r="D50" s="7" t="s">
        <v>181</v>
      </c>
      <c r="E50" s="2">
        <v>5</v>
      </c>
      <c r="F50" s="2">
        <v>4638</v>
      </c>
      <c r="G50" s="2">
        <v>9739</v>
      </c>
      <c r="H50" s="15">
        <f t="shared" si="1"/>
        <v>2.0998275118585599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10" t="s">
        <v>166</v>
      </c>
      <c r="C51" s="4" t="s">
        <v>30</v>
      </c>
      <c r="D51" s="7" t="s">
        <v>181</v>
      </c>
      <c r="E51" s="2">
        <v>5</v>
      </c>
      <c r="F51" s="2">
        <v>4500</v>
      </c>
      <c r="G51" s="2">
        <v>10800</v>
      </c>
      <c r="H51" s="15">
        <f t="shared" si="1"/>
        <v>2.4</v>
      </c>
      <c r="I51" s="16" t="s">
        <v>191</v>
      </c>
      <c r="J51" s="16"/>
      <c r="K51" s="16" t="s">
        <v>184</v>
      </c>
      <c r="L51" s="83">
        <v>0.2</v>
      </c>
      <c r="M51" s="16" t="s">
        <v>186</v>
      </c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253</v>
      </c>
      <c r="B60" s="50"/>
      <c r="C60" s="50"/>
      <c r="D60" s="50"/>
      <c r="E60" s="50"/>
      <c r="F60" s="50"/>
      <c r="G60" s="62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254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69"/>
      <c r="B62" s="53"/>
      <c r="C62" s="53"/>
      <c r="D62" s="53"/>
      <c r="E62" s="53"/>
      <c r="F62" s="53"/>
      <c r="G62" s="48"/>
      <c r="H62" s="53"/>
      <c r="I62" s="53"/>
      <c r="J62" s="97"/>
      <c r="K62" s="53"/>
      <c r="L62" s="53"/>
      <c r="M62" s="53"/>
      <c r="N62" s="82" t="s">
        <v>266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7"/>
      <c r="K63" s="53"/>
      <c r="L63" s="53"/>
      <c r="M63" s="53"/>
      <c r="N63" s="124" t="s">
        <v>273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22"/>
      <c r="B64" s="21"/>
      <c r="C64" s="21"/>
      <c r="D64" s="21"/>
      <c r="E64" s="21"/>
      <c r="F64" s="21"/>
      <c r="G64" s="48"/>
      <c r="H64" s="21"/>
      <c r="I64" s="21"/>
      <c r="J64" s="21"/>
      <c r="K64" s="21"/>
      <c r="L64" s="21"/>
      <c r="M64" s="21"/>
      <c r="N64" s="82" t="s">
        <v>266</v>
      </c>
      <c r="O64" s="20"/>
      <c r="P64" s="20"/>
      <c r="Q64" s="20"/>
      <c r="R64" s="20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23" t="s">
        <v>257</v>
      </c>
      <c r="O65" s="20"/>
      <c r="P65" s="20"/>
      <c r="Q65" s="20"/>
      <c r="R65" s="57"/>
      <c r="S65" s="57"/>
      <c r="T65" s="57"/>
      <c r="U65" s="43"/>
    </row>
    <row r="66" spans="1:21" x14ac:dyDescent="0.25">
      <c r="A66" s="102" t="s">
        <v>255</v>
      </c>
      <c r="B66" s="103"/>
      <c r="C66" s="61"/>
      <c r="D66" s="54"/>
      <c r="E66" s="54"/>
      <c r="F66" s="54"/>
      <c r="G66" s="63"/>
      <c r="H66" s="54"/>
      <c r="I66" s="54"/>
      <c r="J66" s="54"/>
      <c r="K66" s="54"/>
      <c r="L66" s="54"/>
      <c r="M66" s="54"/>
      <c r="N66" s="52" t="s">
        <v>256</v>
      </c>
      <c r="O66" s="58"/>
      <c r="P66" s="58"/>
      <c r="Q66" s="58"/>
      <c r="R66" s="58"/>
      <c r="S66" s="57"/>
      <c r="T66" s="57"/>
      <c r="U66" s="43"/>
    </row>
    <row r="67" spans="1:21" x14ac:dyDescent="0.25">
      <c r="O67" s="57"/>
      <c r="P67" s="57"/>
      <c r="Q67" s="57"/>
      <c r="R67" s="57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40"/>
      <c r="P69" s="40"/>
      <c r="Q69" s="40"/>
      <c r="R69" s="40"/>
      <c r="S69" s="40"/>
      <c r="T69" s="40"/>
    </row>
    <row r="70" spans="1:21" x14ac:dyDescent="0.25">
      <c r="O70" s="40"/>
      <c r="P70" s="40"/>
      <c r="Q70" s="40"/>
      <c r="R70" s="40"/>
      <c r="S70" s="40"/>
      <c r="T70" s="40"/>
    </row>
  </sheetData>
  <sortState xmlns:xlrd2="http://schemas.microsoft.com/office/spreadsheetml/2017/richdata2" ref="A4:L59">
    <sortCondition ref="G4:G59" customList="全隊,自身&amp;周圍,自身"/>
    <sortCondition ref="I4:I59"/>
    <sortCondition descending="1" ref="J4:J59"/>
    <sortCondition descending="1" ref="K4:K59"/>
  </sortState>
  <mergeCells count="10">
    <mergeCell ref="A66:B66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7"/>
  <sheetViews>
    <sheetView tabSelected="1" topLeftCell="A19" workbookViewId="0">
      <selection activeCell="E25" sqref="A1:P37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100"/>
    <col min="13" max="15" width="9.140625" style="40"/>
    <col min="16" max="16" width="41.5703125" customWidth="1"/>
  </cols>
  <sheetData>
    <row r="1" spans="1:21" s="1" customFormat="1" ht="36" customHeight="1" x14ac:dyDescent="0.25">
      <c r="A1" s="121" t="s">
        <v>261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121"/>
      <c r="P1" s="121"/>
      <c r="Q1" s="42"/>
      <c r="R1" s="42"/>
      <c r="S1" s="42"/>
      <c r="T1" s="42"/>
      <c r="U1" s="2"/>
    </row>
    <row r="2" spans="1:21" s="65" customFormat="1" ht="18" customHeight="1" x14ac:dyDescent="0.25">
      <c r="A2" s="122"/>
      <c r="B2" s="116" t="s">
        <v>217</v>
      </c>
      <c r="C2" s="116" t="s">
        <v>216</v>
      </c>
      <c r="D2" s="116" t="s">
        <v>171</v>
      </c>
      <c r="E2" s="116" t="s">
        <v>174</v>
      </c>
      <c r="F2" s="120" t="s">
        <v>172</v>
      </c>
      <c r="G2" s="120"/>
      <c r="H2" s="120"/>
      <c r="I2" s="120" t="s">
        <v>177</v>
      </c>
      <c r="J2" s="120"/>
      <c r="K2" s="120"/>
      <c r="L2" s="120"/>
      <c r="M2" s="120"/>
      <c r="N2" s="120"/>
      <c r="O2" s="120"/>
      <c r="P2" s="113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3"/>
      <c r="B3" s="110"/>
      <c r="C3" s="110"/>
      <c r="D3" s="110"/>
      <c r="E3" s="110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262</v>
      </c>
      <c r="O3" s="17" t="s">
        <v>263</v>
      </c>
      <c r="P3" s="101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2">
        <v>1.3</v>
      </c>
      <c r="K4" s="74"/>
      <c r="L4" s="17"/>
      <c r="M4" s="17"/>
      <c r="N4" s="17">
        <f>J4+K4*L4</f>
        <v>1.3</v>
      </c>
      <c r="O4" s="75">
        <f t="shared" ref="O4:O26" si="1">N4/G4*100000</f>
        <v>15.69669162038155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2">
        <v>1.3</v>
      </c>
      <c r="K5" s="74"/>
      <c r="L5" s="17"/>
      <c r="M5" s="17"/>
      <c r="N5" s="17">
        <f t="shared" ref="N5:N28" si="2">J5+K5*L5</f>
        <v>1.3</v>
      </c>
      <c r="O5" s="75">
        <f t="shared" si="1"/>
        <v>15.69669162038155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2">
        <v>1.3</v>
      </c>
      <c r="K6" s="74"/>
      <c r="L6" s="17"/>
      <c r="M6" s="17" t="s">
        <v>213</v>
      </c>
      <c r="N6" s="17">
        <f t="shared" si="2"/>
        <v>1.3</v>
      </c>
      <c r="O6" s="75">
        <f t="shared" si="1"/>
        <v>13.734812466983625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2">
        <v>1.08</v>
      </c>
      <c r="K7" s="74"/>
      <c r="L7" s="17"/>
      <c r="M7" s="17"/>
      <c r="N7" s="17">
        <f t="shared" si="2"/>
        <v>1.08</v>
      </c>
      <c r="O7" s="75">
        <f t="shared" si="1"/>
        <v>13.040328423086212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2">
        <v>1.08</v>
      </c>
      <c r="K8" s="74"/>
      <c r="L8" s="17"/>
      <c r="M8" s="17"/>
      <c r="N8" s="17">
        <f t="shared" si="2"/>
        <v>1.08</v>
      </c>
      <c r="O8" s="75">
        <f t="shared" si="1"/>
        <v>13.040328423086212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2">
        <v>1.08</v>
      </c>
      <c r="K9" s="74"/>
      <c r="L9" s="17"/>
      <c r="M9" s="17" t="s">
        <v>200</v>
      </c>
      <c r="N9" s="17">
        <f t="shared" si="2"/>
        <v>1.08</v>
      </c>
      <c r="O9" s="75">
        <f t="shared" si="1"/>
        <v>12.225492415666743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2">
        <v>1.08</v>
      </c>
      <c r="K10" s="74"/>
      <c r="L10" s="17"/>
      <c r="M10" s="17" t="s">
        <v>203</v>
      </c>
      <c r="N10" s="17">
        <f t="shared" si="2"/>
        <v>1.08</v>
      </c>
      <c r="O10" s="75">
        <f t="shared" si="1"/>
        <v>12.170385395537528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2">
        <v>1.08</v>
      </c>
      <c r="K11" s="74"/>
      <c r="L11" s="17"/>
      <c r="M11" s="17" t="s">
        <v>205</v>
      </c>
      <c r="N11" s="17">
        <f t="shared" si="2"/>
        <v>1.08</v>
      </c>
      <c r="O11" s="75">
        <f t="shared" si="1"/>
        <v>12.170385395537528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2">
        <v>1.08</v>
      </c>
      <c r="K12" s="74"/>
      <c r="L12" s="17"/>
      <c r="M12" s="17"/>
      <c r="N12" s="17">
        <f t="shared" si="2"/>
        <v>1.08</v>
      </c>
      <c r="O12" s="75">
        <f t="shared" si="1"/>
        <v>12.170385395537528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1.08</v>
      </c>
      <c r="K13" s="74"/>
      <c r="L13" s="17"/>
      <c r="M13" s="17"/>
      <c r="N13" s="17">
        <f t="shared" si="2"/>
        <v>1.08</v>
      </c>
      <c r="O13" s="75">
        <f t="shared" si="1"/>
        <v>11.410459587955627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1.08</v>
      </c>
      <c r="K14" s="74"/>
      <c r="L14" s="17"/>
      <c r="M14" s="17" t="s">
        <v>211</v>
      </c>
      <c r="N14" s="17">
        <f t="shared" si="2"/>
        <v>1.08</v>
      </c>
      <c r="O14" s="75">
        <f t="shared" si="1"/>
        <v>11.410459587955627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2">
        <v>0.9</v>
      </c>
      <c r="K15" s="74"/>
      <c r="L15" s="17"/>
      <c r="M15" s="17" t="s">
        <v>198</v>
      </c>
      <c r="N15" s="17">
        <f t="shared" si="2"/>
        <v>0.9</v>
      </c>
      <c r="O15" s="75">
        <f t="shared" si="1"/>
        <v>9.5087163232963547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2">
        <v>0.44</v>
      </c>
      <c r="K16" s="73">
        <v>5</v>
      </c>
      <c r="L16" s="17">
        <v>0.35</v>
      </c>
      <c r="M16" s="17"/>
      <c r="N16" s="17">
        <f t="shared" si="2"/>
        <v>2.19</v>
      </c>
      <c r="O16" s="75">
        <f t="shared" si="1"/>
        <v>21.775877498259916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2">
        <v>0.44</v>
      </c>
      <c r="K17" s="73">
        <v>5</v>
      </c>
      <c r="L17" s="17">
        <v>0.35</v>
      </c>
      <c r="M17" s="17"/>
      <c r="N17" s="17">
        <f t="shared" si="2"/>
        <v>2.19</v>
      </c>
      <c r="O17" s="75">
        <f t="shared" si="1"/>
        <v>21.775877498259916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2">
        <v>0.44</v>
      </c>
      <c r="K18" s="73">
        <v>5</v>
      </c>
      <c r="L18" s="17">
        <v>0.35</v>
      </c>
      <c r="M18" s="17" t="s">
        <v>198</v>
      </c>
      <c r="N18" s="17">
        <f t="shared" si="2"/>
        <v>2.19</v>
      </c>
      <c r="O18" s="75">
        <f t="shared" si="1"/>
        <v>20.567242674680688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2">
        <v>0.44</v>
      </c>
      <c r="K19" s="73">
        <v>5</v>
      </c>
      <c r="L19" s="17">
        <v>0.35</v>
      </c>
      <c r="M19" s="17" t="s">
        <v>214</v>
      </c>
      <c r="N19" s="17">
        <f t="shared" si="2"/>
        <v>2.19</v>
      </c>
      <c r="O19" s="75">
        <f t="shared" si="1"/>
        <v>20.567242674680688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2">
        <v>0.44</v>
      </c>
      <c r="K20" s="73">
        <v>5</v>
      </c>
      <c r="L20" s="17">
        <v>0.35</v>
      </c>
      <c r="M20" s="17"/>
      <c r="N20" s="17">
        <f t="shared" si="2"/>
        <v>2.19</v>
      </c>
      <c r="O20" s="75">
        <f t="shared" si="1"/>
        <v>18.984049930651871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2">
        <v>0.44</v>
      </c>
      <c r="K21" s="73">
        <v>5</v>
      </c>
      <c r="L21" s="17">
        <v>0.35</v>
      </c>
      <c r="M21" s="17"/>
      <c r="N21" s="17">
        <f t="shared" si="2"/>
        <v>2.19</v>
      </c>
      <c r="O21" s="75">
        <f t="shared" si="1"/>
        <v>17.698399870696623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2">
        <v>0.36</v>
      </c>
      <c r="K22" s="74"/>
      <c r="L22" s="17"/>
      <c r="M22" s="17"/>
      <c r="N22" s="17">
        <f t="shared" si="2"/>
        <v>0.36</v>
      </c>
      <c r="O22" s="75">
        <f t="shared" si="1"/>
        <v>3.8359083644112948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2">
        <v>0.34</v>
      </c>
      <c r="K23" s="73">
        <v>5</v>
      </c>
      <c r="L23" s="17">
        <v>0.28999999999999998</v>
      </c>
      <c r="M23" s="17"/>
      <c r="N23" s="17">
        <f t="shared" si="2"/>
        <v>1.79</v>
      </c>
      <c r="O23" s="75">
        <f t="shared" si="1"/>
        <v>20.171286905566824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2"/>
        <v>0.75</v>
      </c>
      <c r="O24" s="75">
        <f t="shared" si="1"/>
        <v>5.6437655203551813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2">
        <v>0.6</v>
      </c>
      <c r="K25" s="74"/>
      <c r="L25" s="17"/>
      <c r="M25" s="17"/>
      <c r="N25" s="17">
        <f t="shared" si="2"/>
        <v>0.6</v>
      </c>
      <c r="O25" s="75">
        <f t="shared" si="1"/>
        <v>5.1889648015220962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76"/>
      <c r="K26" s="73">
        <v>5</v>
      </c>
      <c r="L26" s="17">
        <v>7.0000000000000007E-2</v>
      </c>
      <c r="M26" s="17"/>
      <c r="N26" s="17">
        <f t="shared" si="2"/>
        <v>0.35000000000000003</v>
      </c>
      <c r="O26" s="75">
        <f t="shared" si="1"/>
        <v>4.8699039933212749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88"/>
      <c r="K27" s="16"/>
      <c r="L27" s="87"/>
      <c r="M27" s="16"/>
      <c r="N27" s="17"/>
      <c r="O27" s="2"/>
      <c r="P27" s="38" t="s">
        <v>264</v>
      </c>
    </row>
    <row r="28" spans="1:23" s="1" customFormat="1" ht="36" customHeight="1" x14ac:dyDescent="0.25">
      <c r="A28" s="30"/>
      <c r="B28" s="77" t="s">
        <v>169</v>
      </c>
      <c r="C28" s="32" t="s">
        <v>78</v>
      </c>
      <c r="D28" s="77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78"/>
      <c r="K28" s="79">
        <v>3</v>
      </c>
      <c r="L28" s="17">
        <v>0.2</v>
      </c>
      <c r="M28" s="37"/>
      <c r="N28" s="17">
        <f t="shared" si="2"/>
        <v>0.60000000000000009</v>
      </c>
      <c r="O28" s="80">
        <f>N28/G28*100000</f>
        <v>8.2701585113714682</v>
      </c>
      <c r="P28" s="39" t="s">
        <v>204</v>
      </c>
    </row>
    <row r="29" spans="1:23" x14ac:dyDescent="0.25">
      <c r="A29" s="49" t="s">
        <v>253</v>
      </c>
      <c r="B29" s="50"/>
      <c r="C29" s="50"/>
      <c r="D29" s="50"/>
      <c r="E29" s="50"/>
      <c r="F29" s="50"/>
      <c r="G29" s="50"/>
      <c r="H29" s="50"/>
      <c r="I29" s="62"/>
      <c r="J29" s="50"/>
      <c r="K29" s="50"/>
      <c r="L29" s="96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69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97"/>
      <c r="M30" s="53"/>
      <c r="N30" s="53"/>
      <c r="O30" s="53"/>
      <c r="P30" s="60" t="s">
        <v>254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69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97"/>
      <c r="M31" s="53"/>
      <c r="N31" s="53"/>
      <c r="O31" s="53"/>
      <c r="P31" s="82" t="s">
        <v>266</v>
      </c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7"/>
      <c r="M32" s="53"/>
      <c r="N32" s="53"/>
      <c r="O32" s="53"/>
      <c r="P32" s="124" t="s">
        <v>273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7"/>
      <c r="M33" s="53"/>
      <c r="N33" s="53"/>
      <c r="O33" s="53"/>
      <c r="P33" s="82" t="s">
        <v>266</v>
      </c>
      <c r="Q33" s="56"/>
      <c r="R33" s="56"/>
      <c r="S33" s="56"/>
      <c r="T33" s="56"/>
      <c r="U33" s="57"/>
      <c r="V33" s="57"/>
      <c r="W33" s="43"/>
    </row>
    <row r="34" spans="1:23" s="1" customFormat="1" ht="15" customHeight="1" x14ac:dyDescent="0.25">
      <c r="A34" s="7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98"/>
      <c r="M34" s="21"/>
      <c r="N34" s="21"/>
      <c r="O34" s="21"/>
      <c r="P34" s="68" t="s">
        <v>272</v>
      </c>
      <c r="Q34" s="16"/>
      <c r="R34" s="16"/>
      <c r="S34" s="16"/>
      <c r="T34" s="16"/>
      <c r="U34" s="16"/>
      <c r="V34" s="16"/>
    </row>
    <row r="35" spans="1:23" x14ac:dyDescent="0.25">
      <c r="A35" s="22"/>
      <c r="B35" s="21"/>
      <c r="C35" s="21"/>
      <c r="D35" s="21"/>
      <c r="E35" s="21"/>
      <c r="F35" s="21"/>
      <c r="G35" s="21"/>
      <c r="H35" s="21"/>
      <c r="I35" s="48"/>
      <c r="J35" s="21"/>
      <c r="K35" s="21"/>
      <c r="L35" s="98"/>
      <c r="M35" s="21"/>
      <c r="N35" s="21"/>
      <c r="O35" s="21"/>
      <c r="P35" s="82" t="s">
        <v>266</v>
      </c>
      <c r="Q35" s="20"/>
      <c r="R35" s="20"/>
      <c r="S35" s="20"/>
      <c r="T35" s="20"/>
      <c r="U35" s="57"/>
      <c r="V35" s="57"/>
      <c r="W35" s="43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8"/>
      <c r="J36" s="21"/>
      <c r="K36" s="21"/>
      <c r="L36" s="98"/>
      <c r="M36" s="21"/>
      <c r="N36" s="21"/>
      <c r="O36" s="21"/>
      <c r="P36" s="23" t="s">
        <v>257</v>
      </c>
      <c r="Q36" s="20"/>
      <c r="R36" s="20"/>
      <c r="S36" s="20"/>
      <c r="T36" s="57"/>
      <c r="U36" s="57"/>
      <c r="V36" s="57"/>
      <c r="W36" s="43"/>
    </row>
    <row r="37" spans="1:23" x14ac:dyDescent="0.25">
      <c r="A37" s="102" t="s">
        <v>255</v>
      </c>
      <c r="B37" s="103"/>
      <c r="C37" s="71"/>
      <c r="D37" s="54"/>
      <c r="E37" s="54"/>
      <c r="F37" s="54"/>
      <c r="G37" s="54"/>
      <c r="H37" s="54"/>
      <c r="I37" s="63"/>
      <c r="J37" s="54"/>
      <c r="K37" s="54"/>
      <c r="L37" s="99"/>
      <c r="M37" s="54"/>
      <c r="N37" s="54"/>
      <c r="O37" s="54"/>
      <c r="P37" s="52" t="s">
        <v>256</v>
      </c>
      <c r="Q37" s="58"/>
      <c r="R37" s="58"/>
      <c r="S37" s="58"/>
      <c r="T37" s="58"/>
      <c r="U37" s="57"/>
      <c r="V37" s="57"/>
      <c r="W37" s="43"/>
    </row>
  </sheetData>
  <sortState xmlns:xlrd2="http://schemas.microsoft.com/office/spreadsheetml/2017/richdata2" ref="A4:P28">
    <sortCondition ref="I4:I28" customList="全隊,自身&amp;周圍,自身"/>
    <sortCondition descending="1" ref="O4:O28"/>
    <sortCondition ref="B4:B28" customList="火,水,風,光,暗"/>
  </sortState>
  <mergeCells count="10">
    <mergeCell ref="I2:O2"/>
    <mergeCell ref="A37:B37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2020-05-28T08:32:38Z</dcterms:modified>
</cp:coreProperties>
</file>